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LOYD30\Desktop\Personal Finance\"/>
    </mc:Choice>
  </mc:AlternateContent>
  <xr:revisionPtr revIDLastSave="0" documentId="13_ncr:1_{54247161-9523-42C4-B6F0-21117952E502}" xr6:coauthVersionLast="41" xr6:coauthVersionMax="41" xr10:uidLastSave="{00000000-0000-0000-0000-000000000000}"/>
  <bookViews>
    <workbookView xWindow="-108" yWindow="-108" windowWidth="23256" windowHeight="12576" xr2:uid="{F9333324-CA5A-4B5E-B6CC-DE84E66C50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" i="1" l="1"/>
  <c r="Q33" i="1"/>
  <c r="J2" i="1" l="1"/>
  <c r="H2" i="1"/>
  <c r="F3" i="1"/>
  <c r="J3" i="1" s="1"/>
  <c r="P2" i="1" l="1"/>
  <c r="H3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Q2" i="1"/>
  <c r="D6" i="1"/>
  <c r="Q3" i="1" l="1"/>
  <c r="P3" i="1"/>
  <c r="H8" i="1"/>
  <c r="H17" i="1"/>
  <c r="J11" i="1"/>
  <c r="J5" i="1"/>
  <c r="J24" i="1"/>
  <c r="H12" i="1"/>
  <c r="J15" i="1"/>
  <c r="J4" i="1"/>
  <c r="H6" i="1"/>
  <c r="J13" i="1"/>
  <c r="J8" i="1"/>
  <c r="H10" i="1"/>
  <c r="H7" i="1"/>
  <c r="H16" i="1"/>
  <c r="H5" i="1"/>
  <c r="H4" i="1"/>
  <c r="J7" i="1"/>
  <c r="H9" i="1"/>
  <c r="J12" i="1"/>
  <c r="H26" i="1"/>
  <c r="J6" i="1"/>
  <c r="H15" i="1"/>
  <c r="H20" i="1"/>
  <c r="J27" i="1"/>
  <c r="H21" i="1"/>
  <c r="J16" i="1"/>
  <c r="H22" i="1"/>
  <c r="J17" i="1"/>
  <c r="J10" i="1"/>
  <c r="J31" i="1"/>
  <c r="F32" i="1"/>
  <c r="H29" i="1"/>
  <c r="J25" i="1"/>
  <c r="H19" i="1"/>
  <c r="J18" i="1"/>
  <c r="H24" i="1"/>
  <c r="J23" i="1"/>
  <c r="H13" i="1"/>
  <c r="J20" i="1"/>
  <c r="H14" i="1"/>
  <c r="J9" i="1"/>
  <c r="J29" i="1"/>
  <c r="H31" i="1"/>
  <c r="J22" i="1"/>
  <c r="H30" i="1"/>
  <c r="H23" i="1"/>
  <c r="J26" i="1"/>
  <c r="H28" i="1"/>
  <c r="J19" i="1"/>
  <c r="H25" i="1"/>
  <c r="J28" i="1"/>
  <c r="H18" i="1"/>
  <c r="J21" i="1"/>
  <c r="H11" i="1"/>
  <c r="H27" i="1"/>
  <c r="J14" i="1"/>
  <c r="J30" i="1"/>
  <c r="Q4" i="1" l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J32" i="1"/>
  <c r="H32" i="1"/>
  <c r="H35" i="1" s="1"/>
  <c r="D5" i="1" s="1"/>
  <c r="D4" i="1" s="1"/>
  <c r="P32" i="1" l="1"/>
</calcChain>
</file>

<file path=xl/sharedStrings.xml><?xml version="1.0" encoding="utf-8"?>
<sst xmlns="http://schemas.openxmlformats.org/spreadsheetml/2006/main" count="18" uniqueCount="18">
  <si>
    <t>Annual Raise</t>
  </si>
  <si>
    <t>Annual market Increase</t>
  </si>
  <si>
    <t>401K Contribution %</t>
  </si>
  <si>
    <t>Annual Income</t>
  </si>
  <si>
    <t>Year</t>
  </si>
  <si>
    <t>N</t>
  </si>
  <si>
    <t>PV</t>
  </si>
  <si>
    <t>FV</t>
  </si>
  <si>
    <t>PMT</t>
  </si>
  <si>
    <t>I</t>
  </si>
  <si>
    <t>Annual Con.</t>
  </si>
  <si>
    <t>Match</t>
  </si>
  <si>
    <t>Match $</t>
  </si>
  <si>
    <t>401K Yearly Balance
W/ Match</t>
  </si>
  <si>
    <t>No Match</t>
  </si>
  <si>
    <t>Years</t>
  </si>
  <si>
    <t>Avg Annual Contribution</t>
  </si>
  <si>
    <t>This TVM Calculator is checking the data to the left. "N" is the number of years it takes to become a millionaire at whatever income is inserted in cell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</si>
</sst>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3" applyFont="1"/>
    <xf numFmtId="164" fontId="0" fillId="0" borderId="0" xfId="3" applyNumberFormat="1" applyFont="1"/>
    <xf numFmtId="9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66" fontId="0" fillId="2" borderId="0" xfId="2" applyNumberFormat="1" applyFont="1" applyFill="1"/>
    <xf numFmtId="9" fontId="0" fillId="2" borderId="0" xfId="3" applyFont="1" applyFill="1"/>
    <xf numFmtId="0" fontId="0" fillId="0" borderId="1" xfId="0" applyBorder="1"/>
    <xf numFmtId="0" fontId="0" fillId="0" borderId="2" xfId="0" applyBorder="1"/>
    <xf numFmtId="165" fontId="0" fillId="0" borderId="3" xfId="1" applyNumberFormat="1" applyFont="1" applyBorder="1"/>
    <xf numFmtId="0" fontId="0" fillId="0" borderId="3" xfId="0" applyBorder="1"/>
    <xf numFmtId="166" fontId="0" fillId="0" borderId="3" xfId="2" applyNumberFormat="1" applyFont="1" applyBorder="1"/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Alignment="1">
      <alignment horizontal="center" wrapText="1"/>
    </xf>
    <xf numFmtId="0" fontId="0" fillId="0" borderId="7" xfId="0" applyBorder="1"/>
    <xf numFmtId="0" fontId="2" fillId="4" borderId="6" xfId="0" applyFon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264972</xdr:colOff>
      <xdr:row>3</xdr:row>
      <xdr:rowOff>82166</xdr:rowOff>
    </xdr:from>
    <xdr:to>
      <xdr:col>1</xdr:col>
      <xdr:colOff>439813</xdr:colOff>
      <xdr:row>6</xdr:row>
      <xdr:rowOff>158135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FC4A2F27-684F-402B-8571-D3D737E48DFA}"/>
            </a:ext>
          </a:extLst>
        </xdr:cNvPr>
        <xdr:cNvSpPr/>
      </xdr:nvSpPr>
      <xdr:spPr>
        <a:xfrm rot="1930899">
          <a:off x="874572" y="733330"/>
          <a:ext cx="174841" cy="5816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1D40-8EDA-4539-B9FA-F868CF258A61}">
  <dimension ref="B1:Q35"/>
  <sheetViews>
    <sheetView tabSelected="1" zoomScale="110" zoomScaleNormal="110" workbookViewId="0">
      <selection activeCell="P36" sqref="P36"/>
    </sheetView>
  </sheetViews>
  <sheetFormatPr defaultRowHeight="13.2" x14ac:dyDescent="0.25"/>
  <cols>
    <col min="4" max="4" width="11.109375" customWidth="1"/>
    <col min="6" max="6" width="12.77734375" customWidth="1"/>
    <col min="7" max="7" width="13.44140625" customWidth="1"/>
    <col min="8" max="8" width="10.33203125" customWidth="1"/>
    <col min="9" max="9" width="6.21875" bestFit="1" customWidth="1"/>
    <col min="10" max="10" width="7.88671875" bestFit="1" customWidth="1"/>
    <col min="11" max="11" width="12.21875" customWidth="1"/>
    <col min="16" max="16" width="18.33203125" bestFit="1" customWidth="1"/>
    <col min="17" max="17" width="11.44140625" bestFit="1" customWidth="1"/>
  </cols>
  <sheetData>
    <row r="1" spans="2:17" ht="25.2" customHeight="1" x14ac:dyDescent="0.25">
      <c r="C1" s="8"/>
      <c r="D1" s="18"/>
      <c r="E1" s="19" t="s">
        <v>15</v>
      </c>
      <c r="F1" s="19" t="s">
        <v>3</v>
      </c>
      <c r="G1" s="19" t="s">
        <v>2</v>
      </c>
      <c r="H1" s="19" t="s">
        <v>10</v>
      </c>
      <c r="I1" s="19" t="s">
        <v>11</v>
      </c>
      <c r="J1" s="19" t="s">
        <v>12</v>
      </c>
      <c r="K1" s="19" t="s">
        <v>1</v>
      </c>
      <c r="L1" s="19" t="s">
        <v>0</v>
      </c>
      <c r="M1" s="19"/>
      <c r="N1" s="19"/>
      <c r="O1" s="19" t="s">
        <v>4</v>
      </c>
      <c r="P1" s="19" t="s">
        <v>13</v>
      </c>
      <c r="Q1" s="19" t="s">
        <v>14</v>
      </c>
    </row>
    <row r="2" spans="2:17" x14ac:dyDescent="0.25">
      <c r="C2" s="9" t="s">
        <v>7</v>
      </c>
      <c r="D2" s="10">
        <v>-1000000</v>
      </c>
      <c r="E2">
        <v>1</v>
      </c>
      <c r="F2" s="6">
        <v>60000</v>
      </c>
      <c r="G2" s="7">
        <v>0.15</v>
      </c>
      <c r="H2" s="4">
        <f>F2*$G$2</f>
        <v>9000</v>
      </c>
      <c r="I2" s="3">
        <v>0.05</v>
      </c>
      <c r="J2" s="4">
        <f>F2*$I$2</f>
        <v>3000</v>
      </c>
      <c r="K2" s="1">
        <v>0.08</v>
      </c>
      <c r="L2" s="2">
        <v>2.5000000000000001E-2</v>
      </c>
      <c r="O2">
        <v>1</v>
      </c>
      <c r="P2" s="5">
        <f>H2+J2</f>
        <v>12000</v>
      </c>
      <c r="Q2" s="5">
        <f>H2</f>
        <v>9000</v>
      </c>
    </row>
    <row r="3" spans="2:17" x14ac:dyDescent="0.25">
      <c r="C3" s="9" t="s">
        <v>6</v>
      </c>
      <c r="D3" s="11">
        <v>0</v>
      </c>
      <c r="E3">
        <v>2</v>
      </c>
      <c r="F3" s="5">
        <f>F2+(F2*$L$2)</f>
        <v>61500</v>
      </c>
      <c r="H3" s="4">
        <f t="shared" ref="H3:H31" si="0">F3*$G$2</f>
        <v>9225</v>
      </c>
      <c r="J3" s="4">
        <f t="shared" ref="J3:J31" si="1">F3*$I$2</f>
        <v>3075</v>
      </c>
      <c r="O3">
        <v>2</v>
      </c>
      <c r="P3" s="5">
        <f>(P2*(1+$K$2))+H3+J3</f>
        <v>25260</v>
      </c>
      <c r="Q3" s="5">
        <f>(Q2*(1+$K$2))+H3</f>
        <v>18945</v>
      </c>
    </row>
    <row r="4" spans="2:17" x14ac:dyDescent="0.25">
      <c r="C4" s="15" t="s">
        <v>5</v>
      </c>
      <c r="D4" s="16">
        <f>NPER(D6,D5,-D3,D2,1)</f>
        <v>24.414200407381475</v>
      </c>
      <c r="E4">
        <v>3</v>
      </c>
      <c r="F4" s="5">
        <f t="shared" ref="F4:F31" si="2">F3+(F3*$L$2)</f>
        <v>63037.5</v>
      </c>
      <c r="H4" s="4">
        <f t="shared" si="0"/>
        <v>9455.625</v>
      </c>
      <c r="J4" s="4">
        <f t="shared" si="1"/>
        <v>3151.875</v>
      </c>
      <c r="O4">
        <v>3</v>
      </c>
      <c r="P4" s="5">
        <f t="shared" ref="P4:P31" si="3">(P3*(1+$K$2))+H4+J4</f>
        <v>39888.300000000003</v>
      </c>
      <c r="Q4" s="5">
        <f t="shared" ref="Q4:Q31" si="4">(Q3*(1+$K$2))+H4</f>
        <v>29916.225000000002</v>
      </c>
    </row>
    <row r="5" spans="2:17" x14ac:dyDescent="0.25">
      <c r="C5" s="9" t="s">
        <v>8</v>
      </c>
      <c r="D5" s="12">
        <f>H35</f>
        <v>13354.917312296162</v>
      </c>
      <c r="E5">
        <v>4</v>
      </c>
      <c r="F5" s="5">
        <f t="shared" si="2"/>
        <v>64613.4375</v>
      </c>
      <c r="H5" s="4">
        <f t="shared" si="0"/>
        <v>9692.015625</v>
      </c>
      <c r="J5" s="4">
        <f t="shared" si="1"/>
        <v>3230.671875</v>
      </c>
      <c r="O5">
        <v>4</v>
      </c>
      <c r="P5" s="5">
        <f t="shared" si="3"/>
        <v>56002.051500000009</v>
      </c>
      <c r="Q5" s="5">
        <f t="shared" si="4"/>
        <v>42001.538625000001</v>
      </c>
    </row>
    <row r="6" spans="2:17" ht="13.8" thickBot="1" x14ac:dyDescent="0.3">
      <c r="C6" s="13" t="s">
        <v>9</v>
      </c>
      <c r="D6" s="14">
        <f>K2</f>
        <v>0.08</v>
      </c>
      <c r="E6">
        <v>5</v>
      </c>
      <c r="F6" s="5">
        <f t="shared" si="2"/>
        <v>66228.7734375</v>
      </c>
      <c r="H6" s="4">
        <f t="shared" si="0"/>
        <v>9934.3160156249996</v>
      </c>
      <c r="J6" s="4">
        <f t="shared" si="1"/>
        <v>3311.4386718750002</v>
      </c>
      <c r="O6">
        <v>5</v>
      </c>
      <c r="P6" s="5">
        <f t="shared" si="3"/>
        <v>73727.970307500014</v>
      </c>
      <c r="Q6" s="5">
        <f t="shared" si="4"/>
        <v>55295.977730625003</v>
      </c>
    </row>
    <row r="7" spans="2:17" x14ac:dyDescent="0.25">
      <c r="E7">
        <v>6</v>
      </c>
      <c r="F7" s="5">
        <f t="shared" si="2"/>
        <v>67884.492773437494</v>
      </c>
      <c r="H7" s="4">
        <f t="shared" si="0"/>
        <v>10182.673916015623</v>
      </c>
      <c r="J7" s="4">
        <f t="shared" si="1"/>
        <v>3394.2246386718748</v>
      </c>
      <c r="O7">
        <v>6</v>
      </c>
      <c r="P7" s="5">
        <f t="shared" si="3"/>
        <v>93203.106486787525</v>
      </c>
      <c r="Q7" s="5">
        <f t="shared" si="4"/>
        <v>69902.329865090636</v>
      </c>
    </row>
    <row r="8" spans="2:17" x14ac:dyDescent="0.25">
      <c r="B8" s="17" t="s">
        <v>17</v>
      </c>
      <c r="C8" s="17"/>
      <c r="D8" s="17"/>
      <c r="E8">
        <v>7</v>
      </c>
      <c r="F8" s="5">
        <f t="shared" si="2"/>
        <v>69581.605092773432</v>
      </c>
      <c r="H8" s="4">
        <f t="shared" si="0"/>
        <v>10437.240763916014</v>
      </c>
      <c r="J8" s="4">
        <f t="shared" si="1"/>
        <v>3479.0802546386717</v>
      </c>
      <c r="O8">
        <v>7</v>
      </c>
      <c r="P8" s="5">
        <f t="shared" si="3"/>
        <v>114575.67602428522</v>
      </c>
      <c r="Q8" s="5">
        <f t="shared" si="4"/>
        <v>85931.757018213902</v>
      </c>
    </row>
    <row r="9" spans="2:17" x14ac:dyDescent="0.25">
      <c r="B9" s="17"/>
      <c r="C9" s="17"/>
      <c r="D9" s="17"/>
      <c r="E9">
        <v>8</v>
      </c>
      <c r="F9" s="5">
        <f t="shared" si="2"/>
        <v>71321.145220092774</v>
      </c>
      <c r="H9" s="4">
        <f t="shared" si="0"/>
        <v>10698.171783013915</v>
      </c>
      <c r="J9" s="4">
        <f t="shared" si="1"/>
        <v>3566.0572610046388</v>
      </c>
      <c r="O9">
        <v>8</v>
      </c>
      <c r="P9" s="5">
        <f t="shared" si="3"/>
        <v>138005.95915024661</v>
      </c>
      <c r="Q9" s="5">
        <f t="shared" si="4"/>
        <v>103504.46936268493</v>
      </c>
    </row>
    <row r="10" spans="2:17" x14ac:dyDescent="0.25">
      <c r="B10" s="17"/>
      <c r="C10" s="17"/>
      <c r="D10" s="17"/>
      <c r="E10">
        <v>9</v>
      </c>
      <c r="F10" s="5">
        <f t="shared" si="2"/>
        <v>73104.173850595093</v>
      </c>
      <c r="H10" s="4">
        <f t="shared" si="0"/>
        <v>10965.626077589264</v>
      </c>
      <c r="J10" s="4">
        <f t="shared" si="1"/>
        <v>3655.2086925297549</v>
      </c>
      <c r="O10">
        <v>9</v>
      </c>
      <c r="P10" s="5">
        <f t="shared" si="3"/>
        <v>163667.27065238537</v>
      </c>
      <c r="Q10" s="5">
        <f t="shared" si="4"/>
        <v>122750.452989289</v>
      </c>
    </row>
    <row r="11" spans="2:17" x14ac:dyDescent="0.25">
      <c r="B11" s="17"/>
      <c r="C11" s="17"/>
      <c r="D11" s="17"/>
      <c r="E11">
        <v>10</v>
      </c>
      <c r="F11" s="5">
        <f t="shared" si="2"/>
        <v>74931.778196859974</v>
      </c>
      <c r="H11" s="4">
        <f t="shared" si="0"/>
        <v>11239.766729528996</v>
      </c>
      <c r="J11" s="4">
        <f t="shared" si="1"/>
        <v>3746.5889098429989</v>
      </c>
      <c r="O11">
        <v>10</v>
      </c>
      <c r="P11" s="5">
        <f t="shared" si="3"/>
        <v>191747.00794394821</v>
      </c>
      <c r="Q11" s="5">
        <f t="shared" si="4"/>
        <v>143810.25595796111</v>
      </c>
    </row>
    <row r="12" spans="2:17" x14ac:dyDescent="0.25">
      <c r="B12" s="17"/>
      <c r="C12" s="17"/>
      <c r="D12" s="17"/>
      <c r="E12">
        <v>11</v>
      </c>
      <c r="F12" s="5">
        <f t="shared" si="2"/>
        <v>76805.072651781476</v>
      </c>
      <c r="H12" s="4">
        <f t="shared" si="0"/>
        <v>11520.760897767221</v>
      </c>
      <c r="J12" s="4">
        <f t="shared" si="1"/>
        <v>3840.2536325890742</v>
      </c>
      <c r="O12">
        <v>11</v>
      </c>
      <c r="P12" s="5">
        <f t="shared" si="3"/>
        <v>222447.78310982039</v>
      </c>
      <c r="Q12" s="5">
        <f t="shared" si="4"/>
        <v>166835.83733236522</v>
      </c>
    </row>
    <row r="13" spans="2:17" x14ac:dyDescent="0.25">
      <c r="E13">
        <v>12</v>
      </c>
      <c r="F13" s="5">
        <f t="shared" si="2"/>
        <v>78725.199468076011</v>
      </c>
      <c r="H13" s="4">
        <f t="shared" si="0"/>
        <v>11808.779920211402</v>
      </c>
      <c r="J13" s="4">
        <f t="shared" si="1"/>
        <v>3936.2599734038008</v>
      </c>
      <c r="O13">
        <v>12</v>
      </c>
      <c r="P13" s="5">
        <f t="shared" si="3"/>
        <v>255988.64565222125</v>
      </c>
      <c r="Q13" s="5">
        <f t="shared" si="4"/>
        <v>191991.48423916585</v>
      </c>
    </row>
    <row r="14" spans="2:17" x14ac:dyDescent="0.25">
      <c r="E14">
        <v>13</v>
      </c>
      <c r="F14" s="5">
        <f t="shared" si="2"/>
        <v>80693.329454777908</v>
      </c>
      <c r="H14" s="4">
        <f t="shared" si="0"/>
        <v>12103.999418216687</v>
      </c>
      <c r="J14" s="4">
        <f t="shared" si="1"/>
        <v>4034.6664727388957</v>
      </c>
      <c r="O14">
        <v>13</v>
      </c>
      <c r="P14" s="5">
        <f t="shared" si="3"/>
        <v>292606.40319535456</v>
      </c>
      <c r="Q14" s="5">
        <f t="shared" si="4"/>
        <v>219454.80239651582</v>
      </c>
    </row>
    <row r="15" spans="2:17" x14ac:dyDescent="0.25">
      <c r="E15">
        <v>14</v>
      </c>
      <c r="F15" s="5">
        <f t="shared" si="2"/>
        <v>82710.662691147358</v>
      </c>
      <c r="H15" s="4">
        <f t="shared" si="0"/>
        <v>12406.599403672104</v>
      </c>
      <c r="J15" s="4">
        <f t="shared" si="1"/>
        <v>4135.5331345573677</v>
      </c>
      <c r="O15">
        <v>14</v>
      </c>
      <c r="P15" s="5">
        <f t="shared" si="3"/>
        <v>332557.04798921238</v>
      </c>
      <c r="Q15" s="5">
        <f t="shared" si="4"/>
        <v>249417.78599190919</v>
      </c>
    </row>
    <row r="16" spans="2:17" x14ac:dyDescent="0.25">
      <c r="E16">
        <v>15</v>
      </c>
      <c r="F16" s="5">
        <f t="shared" si="2"/>
        <v>84778.42925842604</v>
      </c>
      <c r="H16" s="4">
        <f t="shared" si="0"/>
        <v>12716.764388763906</v>
      </c>
      <c r="J16" s="4">
        <f t="shared" si="1"/>
        <v>4238.921462921302</v>
      </c>
      <c r="O16">
        <v>15</v>
      </c>
      <c r="P16" s="5">
        <f t="shared" si="3"/>
        <v>376117.29768003465</v>
      </c>
      <c r="Q16" s="5">
        <f t="shared" si="4"/>
        <v>282087.97326002584</v>
      </c>
    </row>
    <row r="17" spans="5:17" x14ac:dyDescent="0.25">
      <c r="E17">
        <v>16</v>
      </c>
      <c r="F17" s="5">
        <f t="shared" si="2"/>
        <v>86897.889989886695</v>
      </c>
      <c r="H17" s="4">
        <f t="shared" si="0"/>
        <v>13034.683498483004</v>
      </c>
      <c r="J17" s="4">
        <f t="shared" si="1"/>
        <v>4344.8944994943349</v>
      </c>
      <c r="O17">
        <v>16</v>
      </c>
      <c r="P17" s="5">
        <f t="shared" si="3"/>
        <v>423586.25949241477</v>
      </c>
      <c r="Q17" s="5">
        <f t="shared" si="4"/>
        <v>317689.6946193109</v>
      </c>
    </row>
    <row r="18" spans="5:17" x14ac:dyDescent="0.25">
      <c r="E18">
        <v>17</v>
      </c>
      <c r="F18" s="5">
        <f t="shared" si="2"/>
        <v>89070.337239633867</v>
      </c>
      <c r="H18" s="4">
        <f t="shared" si="0"/>
        <v>13360.55058594508</v>
      </c>
      <c r="J18" s="4">
        <f t="shared" si="1"/>
        <v>4453.5168619816932</v>
      </c>
      <c r="O18">
        <v>17</v>
      </c>
      <c r="P18" s="5">
        <f t="shared" si="3"/>
        <v>475287.22769973479</v>
      </c>
      <c r="Q18" s="5">
        <f t="shared" si="4"/>
        <v>356465.42077480088</v>
      </c>
    </row>
    <row r="19" spans="5:17" x14ac:dyDescent="0.25">
      <c r="E19">
        <v>18</v>
      </c>
      <c r="F19" s="5">
        <f t="shared" si="2"/>
        <v>91297.095670624709</v>
      </c>
      <c r="H19" s="4">
        <f t="shared" si="0"/>
        <v>13694.564350593706</v>
      </c>
      <c r="J19" s="4">
        <f t="shared" si="1"/>
        <v>4564.8547835312356</v>
      </c>
      <c r="O19">
        <v>18</v>
      </c>
      <c r="P19" s="5">
        <f t="shared" si="3"/>
        <v>531569.62504983856</v>
      </c>
      <c r="Q19" s="5">
        <f t="shared" si="4"/>
        <v>398677.21878737869</v>
      </c>
    </row>
    <row r="20" spans="5:17" x14ac:dyDescent="0.25">
      <c r="E20">
        <v>19</v>
      </c>
      <c r="F20" s="5">
        <f t="shared" si="2"/>
        <v>93579.523062390334</v>
      </c>
      <c r="H20" s="4">
        <f t="shared" si="0"/>
        <v>14036.928459358549</v>
      </c>
      <c r="J20" s="4">
        <f t="shared" si="1"/>
        <v>4678.9761531195172</v>
      </c>
      <c r="O20">
        <v>19</v>
      </c>
      <c r="P20" s="5">
        <f t="shared" si="3"/>
        <v>592811.09966630372</v>
      </c>
      <c r="Q20" s="5">
        <f t="shared" si="4"/>
        <v>444608.32474972762</v>
      </c>
    </row>
    <row r="21" spans="5:17" x14ac:dyDescent="0.25">
      <c r="E21">
        <v>20</v>
      </c>
      <c r="F21" s="5">
        <f t="shared" si="2"/>
        <v>95919.011138950096</v>
      </c>
      <c r="H21" s="4">
        <f t="shared" si="0"/>
        <v>14387.851670842514</v>
      </c>
      <c r="J21" s="4">
        <f t="shared" si="1"/>
        <v>4795.950556947505</v>
      </c>
      <c r="O21">
        <v>20</v>
      </c>
      <c r="P21" s="5">
        <f t="shared" si="3"/>
        <v>659419.7898673981</v>
      </c>
      <c r="Q21" s="5">
        <f t="shared" si="4"/>
        <v>494564.84240054834</v>
      </c>
    </row>
    <row r="22" spans="5:17" x14ac:dyDescent="0.25">
      <c r="E22">
        <v>21</v>
      </c>
      <c r="F22" s="5">
        <f t="shared" si="2"/>
        <v>98316.986417423846</v>
      </c>
      <c r="H22" s="4">
        <f t="shared" si="0"/>
        <v>14747.547962613577</v>
      </c>
      <c r="J22" s="4">
        <f t="shared" si="1"/>
        <v>4915.8493208711925</v>
      </c>
      <c r="O22">
        <v>21</v>
      </c>
      <c r="P22" s="5">
        <f t="shared" si="3"/>
        <v>731836.77034027467</v>
      </c>
      <c r="Q22" s="5">
        <f t="shared" si="4"/>
        <v>548877.5777552058</v>
      </c>
    </row>
    <row r="23" spans="5:17" x14ac:dyDescent="0.25">
      <c r="E23">
        <v>22</v>
      </c>
      <c r="F23" s="5">
        <f t="shared" si="2"/>
        <v>100774.91107785945</v>
      </c>
      <c r="H23" s="4">
        <f t="shared" si="0"/>
        <v>15116.236661678917</v>
      </c>
      <c r="J23" s="4">
        <f t="shared" si="1"/>
        <v>5038.7455538929726</v>
      </c>
      <c r="O23">
        <v>22</v>
      </c>
      <c r="P23" s="5">
        <f t="shared" si="3"/>
        <v>810538.69418306847</v>
      </c>
      <c r="Q23" s="5">
        <f t="shared" si="4"/>
        <v>607904.02063730115</v>
      </c>
    </row>
    <row r="24" spans="5:17" x14ac:dyDescent="0.25">
      <c r="E24">
        <v>23</v>
      </c>
      <c r="F24" s="5">
        <f t="shared" si="2"/>
        <v>103294.28385480594</v>
      </c>
      <c r="H24" s="4">
        <f t="shared" si="0"/>
        <v>15494.14257822089</v>
      </c>
      <c r="J24" s="4">
        <f t="shared" si="1"/>
        <v>5164.7141927402972</v>
      </c>
      <c r="O24">
        <v>23</v>
      </c>
      <c r="P24" s="5">
        <f t="shared" si="3"/>
        <v>896040.64648867515</v>
      </c>
      <c r="Q24" s="5">
        <f t="shared" si="4"/>
        <v>672030.48486650619</v>
      </c>
    </row>
    <row r="25" spans="5:17" x14ac:dyDescent="0.25">
      <c r="E25">
        <v>24</v>
      </c>
      <c r="F25" s="5">
        <f t="shared" si="2"/>
        <v>105876.64095117609</v>
      </c>
      <c r="H25" s="4">
        <f t="shared" si="0"/>
        <v>15881.496142676413</v>
      </c>
      <c r="J25" s="4">
        <f t="shared" si="1"/>
        <v>5293.8320475588043</v>
      </c>
      <c r="O25">
        <v>24</v>
      </c>
      <c r="P25" s="5">
        <f t="shared" si="3"/>
        <v>988899.22639800457</v>
      </c>
      <c r="Q25" s="5">
        <f t="shared" si="4"/>
        <v>741674.41979850316</v>
      </c>
    </row>
    <row r="26" spans="5:17" x14ac:dyDescent="0.25">
      <c r="E26">
        <v>25</v>
      </c>
      <c r="F26" s="5">
        <f t="shared" si="2"/>
        <v>108523.55697495549</v>
      </c>
      <c r="H26" s="4">
        <f t="shared" si="0"/>
        <v>16278.533546243321</v>
      </c>
      <c r="J26" s="4">
        <f t="shared" si="1"/>
        <v>5426.177848747775</v>
      </c>
      <c r="O26">
        <v>25</v>
      </c>
      <c r="P26" s="5">
        <f t="shared" si="3"/>
        <v>1089715.875904836</v>
      </c>
      <c r="Q26" s="5">
        <f t="shared" si="4"/>
        <v>817286.90692862682</v>
      </c>
    </row>
    <row r="27" spans="5:17" x14ac:dyDescent="0.25">
      <c r="E27">
        <v>26</v>
      </c>
      <c r="F27" s="5">
        <f t="shared" si="2"/>
        <v>111236.64589932938</v>
      </c>
      <c r="H27" s="4">
        <f t="shared" si="0"/>
        <v>16685.496884899407</v>
      </c>
      <c r="J27" s="4">
        <f t="shared" si="1"/>
        <v>5561.8322949664689</v>
      </c>
      <c r="O27">
        <v>26</v>
      </c>
      <c r="P27" s="5">
        <f t="shared" si="3"/>
        <v>1199140.4751570891</v>
      </c>
      <c r="Q27" s="5">
        <f t="shared" si="4"/>
        <v>899355.35636781645</v>
      </c>
    </row>
    <row r="28" spans="5:17" x14ac:dyDescent="0.25">
      <c r="E28">
        <v>27</v>
      </c>
      <c r="F28" s="5">
        <f t="shared" si="2"/>
        <v>114017.56204681261</v>
      </c>
      <c r="H28" s="4">
        <f t="shared" si="0"/>
        <v>17102.63430702189</v>
      </c>
      <c r="J28" s="4">
        <f t="shared" si="1"/>
        <v>5700.8781023406309</v>
      </c>
      <c r="O28">
        <v>27</v>
      </c>
      <c r="P28" s="5">
        <f t="shared" si="3"/>
        <v>1317875.2255790189</v>
      </c>
      <c r="Q28" s="5">
        <f t="shared" si="4"/>
        <v>988406.41918426368</v>
      </c>
    </row>
    <row r="29" spans="5:17" x14ac:dyDescent="0.25">
      <c r="E29">
        <v>28</v>
      </c>
      <c r="F29" s="5">
        <f t="shared" si="2"/>
        <v>116868.00109798292</v>
      </c>
      <c r="H29" s="4">
        <f t="shared" si="0"/>
        <v>17530.200164697439</v>
      </c>
      <c r="J29" s="4">
        <f t="shared" si="1"/>
        <v>5843.4000548991462</v>
      </c>
      <c r="O29">
        <v>28</v>
      </c>
      <c r="P29" s="5">
        <f t="shared" si="3"/>
        <v>1446678.8438449369</v>
      </c>
      <c r="Q29" s="5">
        <f t="shared" si="4"/>
        <v>1085009.1328837022</v>
      </c>
    </row>
    <row r="30" spans="5:17" x14ac:dyDescent="0.25">
      <c r="E30">
        <v>29</v>
      </c>
      <c r="F30" s="5">
        <f t="shared" si="2"/>
        <v>119789.7011254325</v>
      </c>
      <c r="H30" s="4">
        <f t="shared" si="0"/>
        <v>17968.455168814875</v>
      </c>
      <c r="J30" s="4">
        <f t="shared" si="1"/>
        <v>5989.4850562716256</v>
      </c>
      <c r="O30">
        <v>29</v>
      </c>
      <c r="P30" s="5">
        <f t="shared" si="3"/>
        <v>1586371.0915776184</v>
      </c>
      <c r="Q30" s="5">
        <f t="shared" si="4"/>
        <v>1189778.3186832133</v>
      </c>
    </row>
    <row r="31" spans="5:17" x14ac:dyDescent="0.25">
      <c r="E31">
        <v>30</v>
      </c>
      <c r="F31" s="5">
        <f t="shared" si="2"/>
        <v>122784.44365356832</v>
      </c>
      <c r="H31" s="4">
        <f t="shared" si="0"/>
        <v>18417.666548035246</v>
      </c>
      <c r="J31" s="4">
        <f t="shared" si="1"/>
        <v>6139.2221826784162</v>
      </c>
      <c r="O31">
        <v>30</v>
      </c>
      <c r="P31" s="5">
        <f t="shared" si="3"/>
        <v>1737837.6676345419</v>
      </c>
      <c r="Q31" s="5">
        <f t="shared" si="4"/>
        <v>1303378.2507259059</v>
      </c>
    </row>
    <row r="32" spans="5:17" x14ac:dyDescent="0.25">
      <c r="E32">
        <v>31</v>
      </c>
      <c r="F32" s="5">
        <f t="shared" ref="F32" si="5">F31+(F31*$L$2)</f>
        <v>125854.05474490752</v>
      </c>
      <c r="H32" s="4">
        <f t="shared" ref="H32" si="6">F32*$G$2</f>
        <v>18878.108211736129</v>
      </c>
      <c r="J32" s="4">
        <f t="shared" ref="J32" si="7">F32*$I$2</f>
        <v>6292.7027372453767</v>
      </c>
      <c r="O32">
        <v>31</v>
      </c>
      <c r="P32" s="5">
        <f t="shared" ref="P32" si="8">(P31*(1+$K$2))+H32+J32</f>
        <v>1902035.4919942871</v>
      </c>
      <c r="Q32" s="5">
        <f t="shared" ref="Q32" si="9">(Q31*(1+$K$2))+H32</f>
        <v>1426526.6189957147</v>
      </c>
    </row>
    <row r="33" spans="8:17" x14ac:dyDescent="0.25">
      <c r="O33">
        <v>32</v>
      </c>
      <c r="P33" s="5">
        <f t="shared" ref="P33" si="10">(P32*(1+$K$2))+H33+J33</f>
        <v>2054198.3313538302</v>
      </c>
      <c r="Q33" s="5">
        <f t="shared" ref="Q33" si="11">(Q32*(1+$K$2))+H33</f>
        <v>1540648.7485153719</v>
      </c>
    </row>
    <row r="34" spans="8:17" x14ac:dyDescent="0.25">
      <c r="H34" t="s">
        <v>16</v>
      </c>
    </row>
    <row r="35" spans="8:17" x14ac:dyDescent="0.25">
      <c r="H35" s="5">
        <f>AVERAGE(H2:H32)</f>
        <v>13354.917312296162</v>
      </c>
    </row>
  </sheetData>
  <mergeCells count="1">
    <mergeCell ref="B8:D12"/>
  </mergeCells>
  <conditionalFormatting sqref="P2:Q33">
    <cfRule type="cellIs" dxfId="0" priority="1" operator="greaterThan">
      <formula>1000000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Lloyd, Brian (B.)</dc:creator>
  <cp:lastModifiedBy>Lloyd, Brian (B.)</cp:lastModifiedBy>
  <dcterms:created xsi:type="dcterms:W3CDTF">2020-05-12T22:06:31Z</dcterms:created>
  <dcterms:modified xsi:type="dcterms:W3CDTF">2020-06-13T13:10:04Z</dcterms:modified>
</cp:coreProperties>
</file>